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WEB April 2013 NEW Design Eng_Fr\docs\"/>
    </mc:Choice>
  </mc:AlternateContent>
  <bookViews>
    <workbookView xWindow="15555" yWindow="105" windowWidth="11850" windowHeight="912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D30" i="1" l="1"/>
  <c r="C11" i="1"/>
  <c r="D11" i="1"/>
  <c r="D86" i="1" s="1"/>
  <c r="D91" i="1" s="1"/>
  <c r="B11" i="1"/>
  <c r="D66" i="1"/>
  <c r="C66" i="1"/>
  <c r="B67" i="1"/>
  <c r="D60" i="1"/>
  <c r="C60" i="1"/>
  <c r="B60" i="1"/>
  <c r="D59" i="1"/>
  <c r="C59" i="1"/>
  <c r="B59" i="1"/>
  <c r="D31" i="1"/>
  <c r="D69" i="1"/>
  <c r="C53" i="1"/>
  <c r="C31" i="1"/>
  <c r="C86" i="1"/>
  <c r="C91" i="1" s="1"/>
  <c r="B10" i="1"/>
  <c r="B86" i="1" s="1"/>
  <c r="B91" i="1" s="1"/>
  <c r="C92" i="1" l="1"/>
  <c r="D95" i="1" s="1"/>
</calcChain>
</file>

<file path=xl/sharedStrings.xml><?xml version="1.0" encoding="utf-8"?>
<sst xmlns="http://schemas.openxmlformats.org/spreadsheetml/2006/main" count="89" uniqueCount="79">
  <si>
    <t>Regular</t>
  </si>
  <si>
    <t>Mileage</t>
  </si>
  <si>
    <t>Recognition</t>
  </si>
  <si>
    <t>Insurance</t>
  </si>
  <si>
    <t>Freight</t>
  </si>
  <si>
    <t>Stationary</t>
  </si>
  <si>
    <t>Meals</t>
  </si>
  <si>
    <t>Coffee</t>
  </si>
  <si>
    <t>Miscellaneous</t>
  </si>
  <si>
    <t>Fire Hall</t>
  </si>
  <si>
    <t>Hydro</t>
  </si>
  <si>
    <t>Misc</t>
  </si>
  <si>
    <t>Repairs</t>
  </si>
  <si>
    <t>ITEM</t>
  </si>
  <si>
    <t>Fuel</t>
  </si>
  <si>
    <t>Safety</t>
  </si>
  <si>
    <t>Fleetnet</t>
  </si>
  <si>
    <t>Licenses</t>
  </si>
  <si>
    <t>Agreements</t>
  </si>
  <si>
    <t>Vehicles</t>
  </si>
  <si>
    <t>Communications</t>
  </si>
  <si>
    <t>Telephone</t>
  </si>
  <si>
    <t>Officers</t>
  </si>
  <si>
    <t>Wages</t>
  </si>
  <si>
    <t>Equipment Supplies</t>
  </si>
  <si>
    <t>Clothing - Turnout Gear</t>
  </si>
  <si>
    <t>Equipment</t>
  </si>
  <si>
    <t>Paging Tower</t>
  </si>
  <si>
    <t>Legal</t>
  </si>
  <si>
    <t>Medicals</t>
  </si>
  <si>
    <t>Parts / Supplies</t>
  </si>
  <si>
    <t>Tools, Axes, Flash</t>
  </si>
  <si>
    <t>First Aid supplies</t>
  </si>
  <si>
    <t>Parts / Supplies - 5 pails AFFF</t>
  </si>
  <si>
    <t>Helmet lights</t>
  </si>
  <si>
    <t>Accountability tags</t>
  </si>
  <si>
    <t xml:space="preserve">Training </t>
  </si>
  <si>
    <t xml:space="preserve">2015 Rapid Respone Unit </t>
  </si>
  <si>
    <t>CAPITAL</t>
  </si>
  <si>
    <t>TOTAL OPERATING</t>
  </si>
  <si>
    <t>Air Cylinders (new)</t>
  </si>
  <si>
    <t>Fire Extinguisher Testing</t>
  </si>
  <si>
    <t>Pumper Testing</t>
  </si>
  <si>
    <t>Hydro*</t>
  </si>
  <si>
    <t>Oil / Filters</t>
  </si>
  <si>
    <t>Radios - Pagers</t>
  </si>
  <si>
    <t>Parts - batteries, etc.</t>
  </si>
  <si>
    <t>Fire Hydrant Rentals</t>
  </si>
  <si>
    <t>RM - LIP levies</t>
  </si>
  <si>
    <t>RM - water/sewer</t>
  </si>
  <si>
    <t>Air Exchanger + electrical</t>
  </si>
  <si>
    <t>Traffic Cones</t>
  </si>
  <si>
    <t>Wildland Goggles</t>
  </si>
  <si>
    <t>forestry hose - 1.5"</t>
  </si>
  <si>
    <t>hose - 1.5"</t>
  </si>
  <si>
    <t>hose - 2.5"</t>
  </si>
  <si>
    <t>Tanker Truck</t>
  </si>
  <si>
    <t>Wildland Helmets</t>
  </si>
  <si>
    <t>MPI Registrations</t>
  </si>
  <si>
    <t>Membership - MAFC</t>
  </si>
  <si>
    <t>Clothing - Nomex Coveralls</t>
  </si>
  <si>
    <t>Clothing - gloves, bala., boots</t>
  </si>
  <si>
    <t>WCB ($25 per volunteer)</t>
  </si>
  <si>
    <t>FINAL</t>
  </si>
  <si>
    <t>Fire Hall Expansion</t>
  </si>
  <si>
    <t>Station 1</t>
  </si>
  <si>
    <t>Station 2</t>
  </si>
  <si>
    <t>Station 3</t>
  </si>
  <si>
    <t>Flare Alert Pack (8 lights) 50/50</t>
  </si>
  <si>
    <t>Membership - MAD</t>
  </si>
  <si>
    <t xml:space="preserve">Volunteer Insurance </t>
  </si>
  <si>
    <t>The following document is a template for establishing an operating budget. The items represented in this template are examples of items that a local fire service may need to purchase.  This list is by no means prescriptive or exhaustive.  It is the responsibility of each local fire service and CAO to establish its own priorities based on its current and future needs</t>
  </si>
  <si>
    <t>Hydro Static SCBA Air Bottle Testing ($50 each)</t>
  </si>
  <si>
    <t>Valves for SCBA Air Bottle Tanks</t>
  </si>
  <si>
    <t>Pump thread Adapters x2</t>
  </si>
  <si>
    <t>Multi-Gas Detector</t>
  </si>
  <si>
    <t>Reflective Chevron Decalling (upgrade)</t>
  </si>
  <si>
    <t>Portable Pump 11 HP, 200gpm@150psi</t>
  </si>
  <si>
    <t>FIN Template 5 - Fire Department Operating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</si>
</sst>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8" x14ac:knownFonts="1">
    <font>
      <sz val="10"/>
      <name val="Arial"/>
    </font>
    <font>
      <sz val="10"/>
      <name val="Arial"/>
      <family val="2"/>
    </font>
    <font>
      <sz val="11"/>
      <name val="Arial"/>
      <family val="2"/>
    </font>
    <font>
      <b/>
      <sz val="11"/>
      <color rgb="FFFFFF00"/>
      <name val="Arial"/>
      <family val="2"/>
    </font>
    <font>
      <b/>
      <sz val="12"/>
      <name val="Arial"/>
      <family val="2"/>
    </font>
    <font>
      <sz val="12"/>
      <name val="Arial"/>
      <family val="2"/>
    </font>
    <font>
      <b/>
      <sz val="12"/>
      <color rgb="FFFF0000"/>
      <name val="Arial"/>
      <family val="2"/>
    </font>
    <font>
      <b/>
      <i/>
      <u/>
      <sz val="14"/>
      <name val="Arial"/>
      <family val="2"/>
    </font>
  </fonts>
  <fills count="7">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2" fillId="0" borderId="0" xfId="0" applyFont="1"/>
    <xf numFmtId="0" fontId="2" fillId="0" borderId="0" xfId="0" applyFont="1" applyFill="1"/>
    <xf numFmtId="0" fontId="3" fillId="0" borderId="0" xfId="0" applyFont="1" applyFill="1"/>
    <xf numFmtId="0" fontId="4" fillId="0" borderId="0" xfId="0" applyFont="1"/>
    <xf numFmtId="0" fontId="5" fillId="0" borderId="0" xfId="0" applyFont="1" applyFill="1"/>
    <xf numFmtId="0" fontId="5" fillId="0" borderId="0" xfId="0" applyFont="1"/>
    <xf numFmtId="0" fontId="6" fillId="0" borderId="0" xfId="0" applyFont="1" applyAlignment="1">
      <alignment horizontal="right"/>
    </xf>
    <xf numFmtId="0" fontId="4" fillId="0" borderId="0" xfId="0" applyFont="1" applyAlignment="1">
      <alignment horizontal="center"/>
    </xf>
    <xf numFmtId="0" fontId="4" fillId="3" borderId="2" xfId="0" applyFont="1" applyFill="1" applyBorder="1" applyAlignment="1">
      <alignment horizontal="center"/>
    </xf>
    <xf numFmtId="0" fontId="4" fillId="4" borderId="1" xfId="0" applyFont="1" applyFill="1" applyBorder="1" applyAlignment="1">
      <alignment horizontal="center"/>
    </xf>
    <xf numFmtId="0" fontId="4" fillId="5" borderId="3" xfId="0" applyFont="1" applyFill="1" applyBorder="1" applyAlignment="1">
      <alignment horizontal="center"/>
    </xf>
    <xf numFmtId="0" fontId="5" fillId="0" borderId="1" xfId="0" applyFont="1" applyBorder="1"/>
    <xf numFmtId="0" fontId="5" fillId="3" borderId="2" xfId="0" applyFont="1" applyFill="1" applyBorder="1"/>
    <xf numFmtId="2" fontId="5" fillId="4" borderId="1" xfId="0" applyNumberFormat="1" applyFont="1" applyFill="1" applyBorder="1"/>
    <xf numFmtId="2" fontId="5" fillId="5" borderId="4" xfId="0" applyNumberFormat="1" applyFont="1" applyFill="1" applyBorder="1"/>
    <xf numFmtId="2" fontId="5" fillId="3" borderId="2" xfId="0" applyNumberFormat="1" applyFont="1" applyFill="1" applyBorder="1"/>
    <xf numFmtId="2" fontId="5" fillId="2" borderId="2" xfId="0" applyNumberFormat="1" applyFont="1" applyFill="1" applyBorder="1"/>
    <xf numFmtId="2" fontId="5" fillId="2" borderId="1" xfId="0" applyNumberFormat="1" applyFont="1" applyFill="1" applyBorder="1"/>
    <xf numFmtId="2" fontId="5" fillId="2" borderId="4" xfId="0" applyNumberFormat="1" applyFont="1" applyFill="1" applyBorder="1"/>
    <xf numFmtId="2" fontId="5" fillId="3" borderId="1" xfId="0" applyNumberFormat="1" applyFont="1" applyFill="1" applyBorder="1"/>
    <xf numFmtId="2" fontId="5" fillId="5" borderId="1" xfId="0" applyNumberFormat="1" applyFont="1" applyFill="1" applyBorder="1"/>
    <xf numFmtId="2" fontId="5" fillId="0" borderId="0" xfId="0" applyNumberFormat="1" applyFont="1"/>
    <xf numFmtId="0" fontId="5" fillId="0" borderId="0" xfId="0" applyFont="1" applyBorder="1"/>
    <xf numFmtId="0" fontId="4" fillId="0" borderId="0" xfId="0" applyFont="1" applyBorder="1"/>
    <xf numFmtId="0" fontId="5" fillId="0" borderId="1" xfId="0" applyFont="1" applyFill="1" applyBorder="1"/>
    <xf numFmtId="2" fontId="5" fillId="0" borderId="0" xfId="0" applyNumberFormat="1" applyFont="1" applyFill="1"/>
    <xf numFmtId="0" fontId="5" fillId="0" borderId="1" xfId="0" applyFont="1" applyBorder="1" applyAlignment="1">
      <alignment horizontal="left"/>
    </xf>
    <xf numFmtId="164" fontId="4" fillId="0" borderId="0" xfId="1" applyFont="1" applyFill="1"/>
    <xf numFmtId="0" fontId="5" fillId="6" borderId="1" xfId="0" applyFont="1" applyFill="1" applyBorder="1"/>
    <xf numFmtId="0" fontId="4" fillId="0" borderId="0" xfId="0" applyFont="1" applyFill="1" applyAlignment="1">
      <alignment horizontal="center"/>
    </xf>
    <xf numFmtId="0" fontId="4" fillId="0" borderId="0" xfId="0" applyFont="1" applyAlignment="1">
      <alignment horizontal="right"/>
    </xf>
    <xf numFmtId="164" fontId="4" fillId="0" borderId="0" xfId="1" applyFont="1" applyFill="1" applyBorder="1"/>
    <xf numFmtId="164" fontId="4" fillId="0" borderId="5" xfId="1" applyFont="1" applyFill="1" applyBorder="1"/>
    <xf numFmtId="164" fontId="5" fillId="0" borderId="0" xfId="1" applyFont="1" applyFill="1"/>
    <xf numFmtId="164" fontId="4" fillId="0" borderId="0" xfId="1" applyFont="1" applyBorder="1" applyAlignment="1"/>
    <xf numFmtId="0" fontId="4" fillId="0" borderId="1" xfId="0" applyFont="1" applyBorder="1"/>
    <xf numFmtId="164" fontId="4" fillId="6" borderId="1" xfId="1" applyFont="1" applyFill="1" applyBorder="1"/>
    <xf numFmtId="164" fontId="4" fillId="4" borderId="1" xfId="1" applyFont="1" applyFill="1" applyBorder="1" applyAlignment="1"/>
    <xf numFmtId="164" fontId="4" fillId="5" borderId="1" xfId="1" applyFont="1" applyFill="1" applyBorder="1"/>
    <xf numFmtId="164" fontId="5" fillId="3" borderId="1" xfId="1" applyFont="1" applyFill="1" applyBorder="1"/>
    <xf numFmtId="164" fontId="5" fillId="4" borderId="1" xfId="1" applyFont="1" applyFill="1" applyBorder="1"/>
    <xf numFmtId="164" fontId="5" fillId="5" borderId="1" xfId="1" applyFont="1" applyFill="1" applyBorder="1"/>
    <xf numFmtId="0" fontId="5" fillId="0" borderId="1" xfId="0" applyFont="1" applyBorder="1" applyAlignment="1">
      <alignment horizontal="center"/>
    </xf>
    <xf numFmtId="164" fontId="4" fillId="0" borderId="6" xfId="1" applyFont="1" applyBorder="1" applyAlignment="1"/>
    <xf numFmtId="0" fontId="7" fillId="0" borderId="0" xfId="0" applyFont="1" applyAlignment="1">
      <alignment horizontal="center" vertical="center"/>
    </xf>
    <xf numFmtId="0" fontId="0" fillId="0" borderId="0" xfId="0" applyAlignment="1"/>
    <xf numFmtId="0" fontId="5" fillId="0" borderId="0" xfId="0" applyFont="1" applyAlignment="1">
      <alignment horizontal="center" vertical="top" wrapText="1"/>
    </xf>
    <xf numFmtId="0" fontId="0" fillId="0" borderId="0" xfId="0" applyAlignment="1">
      <alignmen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0"/>
  <sheetViews>
    <sheetView tabSelected="1" zoomScale="90" zoomScaleNormal="90" workbookViewId="0">
      <selection activeCell="A3" sqref="A3:D3"/>
    </sheetView>
  </sheetViews>
  <sheetFormatPr defaultColWidth="8.85546875" defaultRowHeight="14.25" x14ac:dyDescent="0.2"/>
  <cols>
    <col min="1" max="1" width="54.5703125" style="1" customWidth="1"/>
    <col min="2" max="2" width="25.28515625" style="2" customWidth="1"/>
    <col min="3" max="3" width="25" style="1" customWidth="1"/>
    <col min="4" max="4" width="29.5703125" style="1" customWidth="1"/>
    <col min="5" max="5" width="20.140625" style="1" customWidth="1"/>
    <col min="6" max="16384" width="8.85546875" style="1"/>
  </cols>
  <sheetData>
    <row r="2" spans="1:5" ht="60.75" customHeight="1" x14ac:dyDescent="0.2">
      <c r="A2" s="45" t="s">
        <v>78</v>
      </c>
      <c r="B2" s="46"/>
      <c r="C2" s="46"/>
      <c r="D2" s="46"/>
    </row>
    <row r="3" spans="1:5" ht="74.25" customHeight="1" x14ac:dyDescent="0.2">
      <c r="A3" s="47" t="s">
        <v>71</v>
      </c>
      <c r="B3" s="48"/>
      <c r="C3" s="46"/>
      <c r="D3" s="46"/>
    </row>
    <row r="4" spans="1:5" ht="15.75" x14ac:dyDescent="0.25">
      <c r="A4" s="4" t="s">
        <v>13</v>
      </c>
      <c r="B4" s="5"/>
      <c r="C4" s="6"/>
      <c r="D4" s="7" t="s">
        <v>63</v>
      </c>
      <c r="E4" s="6"/>
    </row>
    <row r="5" spans="1:5" ht="15.75" x14ac:dyDescent="0.25">
      <c r="A5" s="4"/>
      <c r="B5" s="5"/>
      <c r="C5" s="6"/>
      <c r="D5" s="7"/>
      <c r="E5" s="6"/>
    </row>
    <row r="6" spans="1:5" ht="15.75" x14ac:dyDescent="0.25">
      <c r="A6" s="6"/>
      <c r="B6" s="8" t="s">
        <v>65</v>
      </c>
      <c r="C6" s="8" t="s">
        <v>66</v>
      </c>
      <c r="D6" s="8" t="s">
        <v>67</v>
      </c>
      <c r="E6" s="6"/>
    </row>
    <row r="7" spans="1:5" ht="15.75" x14ac:dyDescent="0.25">
      <c r="A7" s="4"/>
      <c r="B7" s="9">
        <v>2015</v>
      </c>
      <c r="C7" s="10">
        <v>2015</v>
      </c>
      <c r="D7" s="11">
        <v>2015</v>
      </c>
      <c r="E7" s="6"/>
    </row>
    <row r="8" spans="1:5" ht="15" x14ac:dyDescent="0.2">
      <c r="A8" s="12" t="s">
        <v>23</v>
      </c>
      <c r="B8" s="13"/>
      <c r="C8" s="14"/>
      <c r="D8" s="15"/>
      <c r="E8" s="6"/>
    </row>
    <row r="9" spans="1:5" ht="15" x14ac:dyDescent="0.2">
      <c r="A9" s="43" t="s">
        <v>22</v>
      </c>
      <c r="B9" s="16">
        <v>1500</v>
      </c>
      <c r="C9" s="14">
        <v>0</v>
      </c>
      <c r="D9" s="15">
        <v>0</v>
      </c>
      <c r="E9" s="6"/>
    </row>
    <row r="10" spans="1:5" ht="15" x14ac:dyDescent="0.2">
      <c r="A10" s="43" t="s">
        <v>0</v>
      </c>
      <c r="B10" s="16">
        <f>10000-750</f>
        <v>9250</v>
      </c>
      <c r="C10" s="14">
        <v>5000</v>
      </c>
      <c r="D10" s="15">
        <v>10500</v>
      </c>
      <c r="E10" s="6"/>
    </row>
    <row r="11" spans="1:5" ht="15" x14ac:dyDescent="0.2">
      <c r="A11" s="43" t="s">
        <v>62</v>
      </c>
      <c r="B11" s="17">
        <f>20*25</f>
        <v>500</v>
      </c>
      <c r="C11" s="18">
        <f>16*25</f>
        <v>400</v>
      </c>
      <c r="D11" s="19">
        <f>16*25</f>
        <v>400</v>
      </c>
      <c r="E11" s="6"/>
    </row>
    <row r="12" spans="1:5" ht="15" x14ac:dyDescent="0.2">
      <c r="A12" s="12" t="s">
        <v>1</v>
      </c>
      <c r="B12" s="16">
        <v>1500</v>
      </c>
      <c r="C12" s="14">
        <v>1000</v>
      </c>
      <c r="D12" s="15">
        <v>1000</v>
      </c>
      <c r="E12" s="6"/>
    </row>
    <row r="13" spans="1:5" ht="15" x14ac:dyDescent="0.2">
      <c r="A13" s="12" t="s">
        <v>36</v>
      </c>
      <c r="B13" s="20">
        <v>700</v>
      </c>
      <c r="C13" s="14"/>
      <c r="D13" s="21"/>
      <c r="E13" s="6"/>
    </row>
    <row r="14" spans="1:5" ht="15" x14ac:dyDescent="0.2">
      <c r="A14" s="12" t="s">
        <v>2</v>
      </c>
      <c r="B14" s="20">
        <v>500</v>
      </c>
      <c r="C14" s="14"/>
      <c r="D14" s="21"/>
      <c r="E14" s="6"/>
    </row>
    <row r="15" spans="1:5" ht="15" x14ac:dyDescent="0.2">
      <c r="A15" s="12" t="s">
        <v>70</v>
      </c>
      <c r="B15" s="18">
        <v>1448.55</v>
      </c>
      <c r="C15" s="18">
        <v>2350.6</v>
      </c>
      <c r="D15" s="18">
        <v>2697.55</v>
      </c>
      <c r="E15" s="6"/>
    </row>
    <row r="16" spans="1:5" ht="15" x14ac:dyDescent="0.2">
      <c r="A16" s="12" t="s">
        <v>4</v>
      </c>
      <c r="B16" s="20">
        <v>100</v>
      </c>
      <c r="C16" s="14"/>
      <c r="D16" s="21"/>
      <c r="E16" s="6"/>
    </row>
    <row r="17" spans="1:5" ht="15" x14ac:dyDescent="0.2">
      <c r="A17" s="12" t="s">
        <v>69</v>
      </c>
      <c r="B17" s="20">
        <v>175</v>
      </c>
      <c r="C17" s="14">
        <v>175</v>
      </c>
      <c r="D17" s="21">
        <v>175</v>
      </c>
      <c r="E17" s="6"/>
    </row>
    <row r="18" spans="1:5" ht="15" x14ac:dyDescent="0.2">
      <c r="A18" s="12" t="s">
        <v>59</v>
      </c>
      <c r="B18" s="20">
        <v>125</v>
      </c>
      <c r="C18" s="14">
        <v>125</v>
      </c>
      <c r="D18" s="21">
        <v>250</v>
      </c>
      <c r="E18" s="6"/>
    </row>
    <row r="19" spans="1:5" ht="15" x14ac:dyDescent="0.2">
      <c r="A19" s="12" t="s">
        <v>24</v>
      </c>
      <c r="B19" s="20">
        <v>100</v>
      </c>
      <c r="C19" s="14"/>
      <c r="D19" s="21"/>
      <c r="E19" s="6"/>
    </row>
    <row r="20" spans="1:5" ht="15" x14ac:dyDescent="0.2">
      <c r="A20" s="12" t="s">
        <v>5</v>
      </c>
      <c r="B20" s="20">
        <v>100</v>
      </c>
      <c r="C20" s="14"/>
      <c r="D20" s="21"/>
      <c r="E20" s="6"/>
    </row>
    <row r="21" spans="1:5" ht="15" x14ac:dyDescent="0.2">
      <c r="A21" s="12" t="s">
        <v>6</v>
      </c>
      <c r="B21" s="20">
        <v>400</v>
      </c>
      <c r="C21" s="14">
        <v>250</v>
      </c>
      <c r="D21" s="21">
        <v>250</v>
      </c>
      <c r="E21" s="6"/>
    </row>
    <row r="22" spans="1:5" ht="15" x14ac:dyDescent="0.2">
      <c r="A22" s="12" t="s">
        <v>7</v>
      </c>
      <c r="B22" s="20">
        <v>225</v>
      </c>
      <c r="C22" s="14"/>
      <c r="D22" s="21"/>
      <c r="E22" s="6"/>
    </row>
    <row r="23" spans="1:5" ht="15" x14ac:dyDescent="0.2">
      <c r="A23" s="12" t="s">
        <v>8</v>
      </c>
      <c r="B23" s="20">
        <v>50</v>
      </c>
      <c r="C23" s="14"/>
      <c r="D23" s="21"/>
      <c r="E23" s="6"/>
    </row>
    <row r="24" spans="1:5" ht="15" x14ac:dyDescent="0.2">
      <c r="A24" s="12" t="s">
        <v>25</v>
      </c>
      <c r="B24" s="20">
        <v>2500</v>
      </c>
      <c r="C24" s="14">
        <v>2500</v>
      </c>
      <c r="D24" s="21">
        <v>2500</v>
      </c>
      <c r="E24" s="6"/>
    </row>
    <row r="25" spans="1:5" ht="15" x14ac:dyDescent="0.2">
      <c r="A25" s="12" t="s">
        <v>29</v>
      </c>
      <c r="B25" s="20">
        <v>300</v>
      </c>
      <c r="C25" s="14"/>
      <c r="D25" s="21">
        <v>100</v>
      </c>
      <c r="E25" s="6"/>
    </row>
    <row r="26" spans="1:5" ht="15" x14ac:dyDescent="0.2">
      <c r="A26" s="12" t="s">
        <v>28</v>
      </c>
      <c r="B26" s="20">
        <v>0</v>
      </c>
      <c r="C26" s="14">
        <v>0</v>
      </c>
      <c r="D26" s="21">
        <v>0</v>
      </c>
      <c r="E26" s="6"/>
    </row>
    <row r="27" spans="1:5" ht="15" x14ac:dyDescent="0.2">
      <c r="A27" s="12" t="s">
        <v>40</v>
      </c>
      <c r="B27" s="20">
        <v>0</v>
      </c>
      <c r="C27" s="14">
        <v>0</v>
      </c>
      <c r="D27" s="21">
        <v>0</v>
      </c>
      <c r="E27" s="6"/>
    </row>
    <row r="28" spans="1:5" ht="15" x14ac:dyDescent="0.2">
      <c r="A28" s="6"/>
      <c r="B28" s="5"/>
      <c r="C28" s="22"/>
      <c r="D28" s="22"/>
      <c r="E28" s="6"/>
    </row>
    <row r="29" spans="1:5" ht="15.75" x14ac:dyDescent="0.25">
      <c r="A29" s="4" t="s">
        <v>9</v>
      </c>
      <c r="B29" s="5"/>
      <c r="C29" s="22"/>
      <c r="D29" s="22"/>
      <c r="E29" s="6"/>
    </row>
    <row r="30" spans="1:5" ht="15" x14ac:dyDescent="0.2">
      <c r="A30" s="12" t="s">
        <v>3</v>
      </c>
      <c r="B30" s="18">
        <v>503.94</v>
      </c>
      <c r="C30" s="18">
        <v>244.2</v>
      </c>
      <c r="D30" s="18">
        <f>699.3+88.8</f>
        <v>788.09999999999991</v>
      </c>
      <c r="E30" s="6"/>
    </row>
    <row r="31" spans="1:5" ht="15" x14ac:dyDescent="0.2">
      <c r="A31" s="12" t="s">
        <v>43</v>
      </c>
      <c r="B31" s="20">
        <v>3750</v>
      </c>
      <c r="C31" s="14">
        <f>4632.57*1.0395</f>
        <v>4815.5565150000002</v>
      </c>
      <c r="D31" s="21">
        <f>6249.86*1.0395</f>
        <v>6496.7294700000002</v>
      </c>
      <c r="E31" s="6"/>
    </row>
    <row r="32" spans="1:5" ht="15" x14ac:dyDescent="0.2">
      <c r="A32" s="12" t="s">
        <v>11</v>
      </c>
      <c r="B32" s="20">
        <v>300</v>
      </c>
      <c r="C32" s="14">
        <v>150</v>
      </c>
      <c r="D32" s="21">
        <v>300</v>
      </c>
      <c r="E32" s="6"/>
    </row>
    <row r="33" spans="1:5" ht="15" x14ac:dyDescent="0.2">
      <c r="A33" s="12" t="s">
        <v>49</v>
      </c>
      <c r="B33" s="20">
        <v>0</v>
      </c>
      <c r="C33" s="14">
        <v>418.38</v>
      </c>
      <c r="D33" s="21">
        <v>400</v>
      </c>
      <c r="E33" s="6"/>
    </row>
    <row r="34" spans="1:5" ht="15" x14ac:dyDescent="0.2">
      <c r="A34" s="12" t="s">
        <v>48</v>
      </c>
      <c r="B34" s="20">
        <v>0</v>
      </c>
      <c r="C34" s="14">
        <v>0</v>
      </c>
      <c r="D34" s="21">
        <v>38.130000000000003</v>
      </c>
      <c r="E34" s="6"/>
    </row>
    <row r="35" spans="1:5" ht="15" x14ac:dyDescent="0.2">
      <c r="A35" s="23"/>
      <c r="B35" s="5"/>
      <c r="C35" s="22"/>
      <c r="D35" s="22"/>
      <c r="E35" s="6"/>
    </row>
    <row r="36" spans="1:5" ht="15.75" x14ac:dyDescent="0.25">
      <c r="A36" s="24" t="s">
        <v>27</v>
      </c>
      <c r="B36" s="5"/>
      <c r="C36" s="22"/>
      <c r="D36" s="22"/>
      <c r="E36" s="6"/>
    </row>
    <row r="37" spans="1:5" ht="15" x14ac:dyDescent="0.2">
      <c r="A37" s="12" t="s">
        <v>3</v>
      </c>
      <c r="B37" s="18">
        <v>109.89</v>
      </c>
      <c r="C37" s="18">
        <v>0</v>
      </c>
      <c r="D37" s="18">
        <v>0</v>
      </c>
      <c r="E37" s="6"/>
    </row>
    <row r="38" spans="1:5" ht="15" x14ac:dyDescent="0.2">
      <c r="A38" s="12" t="s">
        <v>10</v>
      </c>
      <c r="B38" s="20">
        <v>575</v>
      </c>
      <c r="C38" s="14">
        <v>0</v>
      </c>
      <c r="D38" s="21">
        <v>0</v>
      </c>
      <c r="E38" s="6"/>
    </row>
    <row r="39" spans="1:5" ht="15" x14ac:dyDescent="0.2">
      <c r="A39" s="12" t="s">
        <v>21</v>
      </c>
      <c r="B39" s="20">
        <v>700</v>
      </c>
      <c r="C39" s="14">
        <v>750</v>
      </c>
      <c r="D39" s="21">
        <v>0</v>
      </c>
      <c r="E39" s="6"/>
    </row>
    <row r="40" spans="1:5" ht="15" x14ac:dyDescent="0.2">
      <c r="A40" s="12" t="s">
        <v>12</v>
      </c>
      <c r="B40" s="20">
        <v>0</v>
      </c>
      <c r="C40" s="14">
        <v>0</v>
      </c>
      <c r="D40" s="21">
        <v>1000</v>
      </c>
      <c r="E40" s="6"/>
    </row>
    <row r="41" spans="1:5" ht="15" x14ac:dyDescent="0.2">
      <c r="A41" s="23"/>
      <c r="B41" s="5"/>
      <c r="C41" s="22"/>
      <c r="D41" s="22"/>
      <c r="E41" s="6"/>
    </row>
    <row r="42" spans="1:5" ht="15.75" x14ac:dyDescent="0.25">
      <c r="A42" s="4" t="s">
        <v>26</v>
      </c>
      <c r="B42" s="5"/>
      <c r="C42" s="22"/>
      <c r="D42" s="22"/>
      <c r="E42" s="6"/>
    </row>
    <row r="43" spans="1:5" ht="15" x14ac:dyDescent="0.2">
      <c r="A43" s="12" t="s">
        <v>3</v>
      </c>
      <c r="B43" s="18">
        <v>997.32</v>
      </c>
      <c r="C43" s="18">
        <v>249.33</v>
      </c>
      <c r="D43" s="18">
        <v>747.99</v>
      </c>
      <c r="E43" s="6"/>
    </row>
    <row r="44" spans="1:5" ht="15" x14ac:dyDescent="0.2">
      <c r="A44" s="12" t="s">
        <v>31</v>
      </c>
      <c r="B44" s="20">
        <v>200</v>
      </c>
      <c r="C44" s="14">
        <v>200</v>
      </c>
      <c r="D44" s="21">
        <v>200</v>
      </c>
      <c r="E44" s="6"/>
    </row>
    <row r="45" spans="1:5" ht="15" x14ac:dyDescent="0.2">
      <c r="A45" s="25" t="s">
        <v>34</v>
      </c>
      <c r="B45" s="20">
        <v>0</v>
      </c>
      <c r="C45" s="14">
        <v>0</v>
      </c>
      <c r="D45" s="21">
        <v>0</v>
      </c>
      <c r="E45" s="6"/>
    </row>
    <row r="46" spans="1:5" ht="15" x14ac:dyDescent="0.2">
      <c r="A46" s="12" t="s">
        <v>32</v>
      </c>
      <c r="B46" s="20">
        <v>300</v>
      </c>
      <c r="C46" s="14">
        <v>0</v>
      </c>
      <c r="D46" s="21">
        <v>0</v>
      </c>
      <c r="E46" s="6"/>
    </row>
    <row r="47" spans="1:5" ht="15" x14ac:dyDescent="0.2">
      <c r="A47" s="12" t="s">
        <v>60</v>
      </c>
      <c r="B47" s="20">
        <v>2250</v>
      </c>
      <c r="C47" s="14">
        <v>200</v>
      </c>
      <c r="D47" s="21">
        <v>1000</v>
      </c>
      <c r="E47" s="6"/>
    </row>
    <row r="48" spans="1:5" ht="15" x14ac:dyDescent="0.2">
      <c r="A48" s="25" t="s">
        <v>35</v>
      </c>
      <c r="B48" s="20">
        <v>0</v>
      </c>
      <c r="C48" s="14">
        <v>0</v>
      </c>
      <c r="D48" s="21">
        <v>0</v>
      </c>
      <c r="E48" s="6"/>
    </row>
    <row r="49" spans="1:5" ht="15" x14ac:dyDescent="0.2">
      <c r="A49" s="12" t="s">
        <v>61</v>
      </c>
      <c r="B49" s="20">
        <v>800</v>
      </c>
      <c r="C49" s="14">
        <v>500</v>
      </c>
      <c r="D49" s="21">
        <v>800</v>
      </c>
      <c r="E49" s="6"/>
    </row>
    <row r="50" spans="1:5" ht="15" x14ac:dyDescent="0.2">
      <c r="A50" s="12" t="s">
        <v>4</v>
      </c>
      <c r="B50" s="20">
        <v>100</v>
      </c>
      <c r="C50" s="14">
        <v>100</v>
      </c>
      <c r="D50" s="21">
        <v>100</v>
      </c>
      <c r="E50" s="6"/>
    </row>
    <row r="51" spans="1:5" ht="15" x14ac:dyDescent="0.2">
      <c r="A51" s="25" t="s">
        <v>33</v>
      </c>
      <c r="B51" s="20">
        <v>600</v>
      </c>
      <c r="C51" s="14">
        <v>150</v>
      </c>
      <c r="D51" s="21">
        <v>150</v>
      </c>
      <c r="E51" s="6"/>
    </row>
    <row r="52" spans="1:5" ht="15" x14ac:dyDescent="0.2">
      <c r="A52" s="12" t="s">
        <v>41</v>
      </c>
      <c r="B52" s="20">
        <v>400</v>
      </c>
      <c r="C52" s="14">
        <v>50</v>
      </c>
      <c r="D52" s="21">
        <v>100</v>
      </c>
      <c r="E52" s="6"/>
    </row>
    <row r="53" spans="1:5" ht="15" x14ac:dyDescent="0.2">
      <c r="A53" s="12" t="s">
        <v>72</v>
      </c>
      <c r="B53" s="20">
        <v>0</v>
      </c>
      <c r="C53" s="14">
        <f>5*50</f>
        <v>250</v>
      </c>
      <c r="D53" s="21">
        <v>1200</v>
      </c>
      <c r="E53" s="6"/>
    </row>
    <row r="54" spans="1:5" ht="15" x14ac:dyDescent="0.2">
      <c r="A54" s="12" t="s">
        <v>73</v>
      </c>
      <c r="B54" s="20">
        <v>0</v>
      </c>
      <c r="C54" s="14">
        <v>500</v>
      </c>
      <c r="D54" s="21">
        <v>0</v>
      </c>
      <c r="E54" s="6"/>
    </row>
    <row r="55" spans="1:5" ht="15" x14ac:dyDescent="0.2">
      <c r="A55" s="25" t="s">
        <v>74</v>
      </c>
      <c r="B55" s="20">
        <v>400</v>
      </c>
      <c r="C55" s="14">
        <v>0</v>
      </c>
      <c r="D55" s="21">
        <v>0</v>
      </c>
      <c r="E55" s="6"/>
    </row>
    <row r="56" spans="1:5" ht="15" x14ac:dyDescent="0.2">
      <c r="A56" s="12" t="s">
        <v>75</v>
      </c>
      <c r="B56" s="20">
        <v>1300</v>
      </c>
      <c r="C56" s="14">
        <v>0</v>
      </c>
      <c r="D56" s="21">
        <v>0</v>
      </c>
      <c r="E56" s="6"/>
    </row>
    <row r="57" spans="1:5" ht="15" x14ac:dyDescent="0.2">
      <c r="A57" s="12" t="s">
        <v>68</v>
      </c>
      <c r="B57" s="20">
        <v>0</v>
      </c>
      <c r="C57" s="14">
        <v>215</v>
      </c>
      <c r="D57" s="21">
        <v>215</v>
      </c>
      <c r="E57" s="6"/>
    </row>
    <row r="58" spans="1:5" ht="15" x14ac:dyDescent="0.2">
      <c r="A58" s="12" t="s">
        <v>51</v>
      </c>
      <c r="B58" s="20">
        <v>0</v>
      </c>
      <c r="C58" s="14">
        <v>175</v>
      </c>
      <c r="D58" s="21">
        <v>175</v>
      </c>
      <c r="E58" s="6"/>
    </row>
    <row r="59" spans="1:5" ht="15" x14ac:dyDescent="0.2">
      <c r="A59" s="12" t="s">
        <v>52</v>
      </c>
      <c r="B59" s="20">
        <f>43*15</f>
        <v>645</v>
      </c>
      <c r="C59" s="14">
        <f>43*10</f>
        <v>430</v>
      </c>
      <c r="D59" s="21">
        <f>43*15</f>
        <v>645</v>
      </c>
      <c r="E59" s="6"/>
    </row>
    <row r="60" spans="1:5" ht="15" x14ac:dyDescent="0.2">
      <c r="A60" s="12" t="s">
        <v>57</v>
      </c>
      <c r="B60" s="20">
        <f>60*15</f>
        <v>900</v>
      </c>
      <c r="C60" s="14">
        <f>10*60</f>
        <v>600</v>
      </c>
      <c r="D60" s="21">
        <f>60*15</f>
        <v>900</v>
      </c>
      <c r="E60" s="6"/>
    </row>
    <row r="61" spans="1:5" ht="15" x14ac:dyDescent="0.2">
      <c r="A61" s="12" t="s">
        <v>53</v>
      </c>
      <c r="B61" s="20">
        <v>0</v>
      </c>
      <c r="C61" s="14">
        <v>200</v>
      </c>
      <c r="D61" s="21">
        <v>0</v>
      </c>
      <c r="E61" s="6"/>
    </row>
    <row r="62" spans="1:5" ht="15" x14ac:dyDescent="0.2">
      <c r="A62" s="12" t="s">
        <v>54</v>
      </c>
      <c r="B62" s="20"/>
      <c r="C62" s="14"/>
      <c r="D62" s="21"/>
      <c r="E62" s="6"/>
    </row>
    <row r="63" spans="1:5" ht="15" x14ac:dyDescent="0.2">
      <c r="A63" s="12" t="s">
        <v>55</v>
      </c>
      <c r="B63" s="20"/>
      <c r="C63" s="14"/>
      <c r="D63" s="21"/>
      <c r="E63" s="6"/>
    </row>
    <row r="64" spans="1:5" ht="15" x14ac:dyDescent="0.2">
      <c r="A64" s="6"/>
      <c r="B64" s="5"/>
      <c r="C64" s="22"/>
      <c r="D64" s="26"/>
      <c r="E64" s="6"/>
    </row>
    <row r="65" spans="1:5" ht="15.75" x14ac:dyDescent="0.25">
      <c r="A65" s="4" t="s">
        <v>19</v>
      </c>
      <c r="B65" s="5"/>
      <c r="C65" s="22"/>
      <c r="D65" s="26"/>
      <c r="E65" s="6"/>
    </row>
    <row r="66" spans="1:5" ht="15" x14ac:dyDescent="0.2">
      <c r="A66" s="12" t="s">
        <v>3</v>
      </c>
      <c r="B66" s="20">
        <v>3754</v>
      </c>
      <c r="C66" s="14">
        <f>370+370</f>
        <v>740</v>
      </c>
      <c r="D66" s="21">
        <f>130+95+583</f>
        <v>808</v>
      </c>
      <c r="E66" s="6"/>
    </row>
    <row r="67" spans="1:5" ht="15" x14ac:dyDescent="0.2">
      <c r="A67" s="12" t="s">
        <v>58</v>
      </c>
      <c r="B67" s="20">
        <f>60+149+22</f>
        <v>231</v>
      </c>
      <c r="C67" s="14">
        <v>30</v>
      </c>
      <c r="D67" s="21">
        <v>45</v>
      </c>
      <c r="E67" s="6"/>
    </row>
    <row r="68" spans="1:5" ht="15" x14ac:dyDescent="0.2">
      <c r="A68" s="12" t="s">
        <v>14</v>
      </c>
      <c r="B68" s="20">
        <v>2300</v>
      </c>
      <c r="C68" s="14">
        <v>600</v>
      </c>
      <c r="D68" s="21">
        <v>1000</v>
      </c>
      <c r="E68" s="6"/>
    </row>
    <row r="69" spans="1:5" ht="15" x14ac:dyDescent="0.2">
      <c r="A69" s="12" t="s">
        <v>15</v>
      </c>
      <c r="B69" s="20">
        <v>750</v>
      </c>
      <c r="C69" s="14">
        <v>250</v>
      </c>
      <c r="D69" s="21">
        <f>125+125</f>
        <v>250</v>
      </c>
      <c r="E69" s="6"/>
    </row>
    <row r="70" spans="1:5" ht="15" x14ac:dyDescent="0.2">
      <c r="A70" s="12" t="s">
        <v>44</v>
      </c>
      <c r="B70" s="20">
        <v>350</v>
      </c>
      <c r="C70" s="14">
        <v>100</v>
      </c>
      <c r="D70" s="21">
        <v>200</v>
      </c>
      <c r="E70" s="6"/>
    </row>
    <row r="71" spans="1:5" ht="15" x14ac:dyDescent="0.2">
      <c r="A71" s="12" t="s">
        <v>12</v>
      </c>
      <c r="B71" s="20">
        <v>1500</v>
      </c>
      <c r="C71" s="14">
        <v>500</v>
      </c>
      <c r="D71" s="21">
        <v>1000</v>
      </c>
      <c r="E71" s="6"/>
    </row>
    <row r="72" spans="1:5" ht="15" x14ac:dyDescent="0.2">
      <c r="A72" s="27" t="s">
        <v>76</v>
      </c>
      <c r="B72" s="20">
        <v>500</v>
      </c>
      <c r="C72" s="14">
        <v>500</v>
      </c>
      <c r="D72" s="21">
        <v>500</v>
      </c>
      <c r="E72" s="6"/>
    </row>
    <row r="73" spans="1:5" ht="15" x14ac:dyDescent="0.2">
      <c r="A73" s="27" t="s">
        <v>42</v>
      </c>
      <c r="B73" s="20">
        <v>500</v>
      </c>
      <c r="C73" s="14">
        <v>900</v>
      </c>
      <c r="D73" s="21">
        <v>900</v>
      </c>
      <c r="E73" s="6"/>
    </row>
    <row r="74" spans="1:5" ht="15" x14ac:dyDescent="0.2">
      <c r="A74" s="27" t="s">
        <v>30</v>
      </c>
      <c r="B74" s="20">
        <v>500</v>
      </c>
      <c r="C74" s="14"/>
      <c r="D74" s="21"/>
      <c r="E74" s="6"/>
    </row>
    <row r="75" spans="1:5" ht="15" x14ac:dyDescent="0.2">
      <c r="A75" s="6"/>
      <c r="B75" s="5"/>
      <c r="C75" s="22"/>
      <c r="D75" s="22"/>
      <c r="E75" s="6"/>
    </row>
    <row r="76" spans="1:5" ht="15.75" x14ac:dyDescent="0.25">
      <c r="A76" s="4" t="s">
        <v>20</v>
      </c>
      <c r="B76" s="5"/>
      <c r="C76" s="22"/>
      <c r="D76" s="22"/>
      <c r="E76" s="6"/>
    </row>
    <row r="77" spans="1:5" ht="15" x14ac:dyDescent="0.2">
      <c r="A77" s="12" t="s">
        <v>21</v>
      </c>
      <c r="B77" s="20">
        <v>850</v>
      </c>
      <c r="C77" s="14">
        <v>0</v>
      </c>
      <c r="D77" s="21">
        <v>1800</v>
      </c>
      <c r="E77" s="6"/>
    </row>
    <row r="78" spans="1:5" ht="15" x14ac:dyDescent="0.2">
      <c r="A78" s="12" t="s">
        <v>16</v>
      </c>
      <c r="B78" s="20">
        <v>1300</v>
      </c>
      <c r="C78" s="14">
        <v>600</v>
      </c>
      <c r="D78" s="21">
        <v>1000</v>
      </c>
      <c r="E78" s="6"/>
    </row>
    <row r="79" spans="1:5" ht="15" x14ac:dyDescent="0.2">
      <c r="A79" s="12" t="s">
        <v>12</v>
      </c>
      <c r="B79" s="20">
        <v>0</v>
      </c>
      <c r="C79" s="14">
        <v>0</v>
      </c>
      <c r="D79" s="21">
        <v>0</v>
      </c>
      <c r="E79" s="6"/>
    </row>
    <row r="80" spans="1:5" ht="15" x14ac:dyDescent="0.2">
      <c r="A80" s="25" t="s">
        <v>45</v>
      </c>
      <c r="B80" s="20">
        <v>1425</v>
      </c>
      <c r="C80" s="14">
        <v>950</v>
      </c>
      <c r="D80" s="21">
        <v>950</v>
      </c>
      <c r="E80" s="6"/>
    </row>
    <row r="81" spans="1:5" ht="15" x14ac:dyDescent="0.2">
      <c r="A81" s="12" t="s">
        <v>4</v>
      </c>
      <c r="B81" s="20">
        <v>50</v>
      </c>
      <c r="C81" s="14">
        <v>50</v>
      </c>
      <c r="D81" s="21">
        <v>50</v>
      </c>
      <c r="E81" s="6"/>
    </row>
    <row r="82" spans="1:5" ht="15" x14ac:dyDescent="0.2">
      <c r="A82" s="12" t="s">
        <v>17</v>
      </c>
      <c r="B82" s="20">
        <v>300</v>
      </c>
      <c r="C82" s="14">
        <v>0</v>
      </c>
      <c r="D82" s="21">
        <v>0</v>
      </c>
      <c r="E82" s="6"/>
    </row>
    <row r="83" spans="1:5" ht="15" x14ac:dyDescent="0.2">
      <c r="A83" s="12" t="s">
        <v>12</v>
      </c>
      <c r="B83" s="20">
        <v>500</v>
      </c>
      <c r="C83" s="14">
        <v>0</v>
      </c>
      <c r="D83" s="21">
        <v>0</v>
      </c>
      <c r="E83" s="6"/>
    </row>
    <row r="84" spans="1:5" ht="15" x14ac:dyDescent="0.2">
      <c r="A84" s="12" t="s">
        <v>46</v>
      </c>
      <c r="B84" s="20">
        <v>200</v>
      </c>
      <c r="C84" s="14">
        <v>200</v>
      </c>
      <c r="D84" s="21">
        <v>200</v>
      </c>
      <c r="E84" s="6"/>
    </row>
    <row r="85" spans="1:5" ht="15" x14ac:dyDescent="0.2">
      <c r="A85" s="6"/>
      <c r="B85" s="26"/>
      <c r="C85" s="26"/>
      <c r="D85" s="26"/>
      <c r="E85" s="6"/>
    </row>
    <row r="86" spans="1:5" ht="15.75" x14ac:dyDescent="0.25">
      <c r="A86" s="6"/>
      <c r="B86" s="28">
        <f>SUM(B9:B84)</f>
        <v>49314.7</v>
      </c>
      <c r="C86" s="28">
        <f>SUM(C9:C84)</f>
        <v>27418.066515000002</v>
      </c>
      <c r="D86" s="28">
        <f>SUM(D9:D84)</f>
        <v>41831.499470000002</v>
      </c>
      <c r="E86" s="6"/>
    </row>
    <row r="87" spans="1:5" ht="15.75" x14ac:dyDescent="0.25">
      <c r="A87" s="4" t="s">
        <v>18</v>
      </c>
      <c r="B87" s="5"/>
      <c r="C87" s="22"/>
      <c r="D87" s="22"/>
      <c r="E87" s="6"/>
    </row>
    <row r="88" spans="1:5" ht="15" x14ac:dyDescent="0.2">
      <c r="A88" s="12"/>
      <c r="B88" s="20">
        <v>6000</v>
      </c>
      <c r="C88" s="14">
        <v>0</v>
      </c>
      <c r="D88" s="21">
        <v>0</v>
      </c>
      <c r="E88" s="6"/>
    </row>
    <row r="89" spans="1:5" ht="15" x14ac:dyDescent="0.2">
      <c r="A89" s="12"/>
      <c r="B89" s="29"/>
      <c r="C89" s="14"/>
      <c r="D89" s="21">
        <v>1000</v>
      </c>
      <c r="E89" s="6"/>
    </row>
    <row r="90" spans="1:5" ht="15.75" x14ac:dyDescent="0.25">
      <c r="A90" s="6"/>
      <c r="B90" s="30"/>
      <c r="C90" s="22"/>
      <c r="D90" s="22"/>
      <c r="E90" s="6"/>
    </row>
    <row r="91" spans="1:5" ht="16.5" thickBot="1" x14ac:dyDescent="0.3">
      <c r="A91" s="31" t="s">
        <v>39</v>
      </c>
      <c r="B91" s="32">
        <f>SUM(B86:B89)</f>
        <v>55314.7</v>
      </c>
      <c r="C91" s="33">
        <f>SUM(C86:C89)</f>
        <v>27418.066515000002</v>
      </c>
      <c r="D91" s="33">
        <f>SUM(D86:D89)</f>
        <v>42831.499470000002</v>
      </c>
      <c r="E91" s="6"/>
    </row>
    <row r="92" spans="1:5" ht="16.5" thickTop="1" x14ac:dyDescent="0.25">
      <c r="A92" s="6"/>
      <c r="B92" s="34"/>
      <c r="C92" s="44">
        <f>C91+D91</f>
        <v>70249.565985000008</v>
      </c>
      <c r="D92" s="44"/>
      <c r="E92" s="6"/>
    </row>
    <row r="93" spans="1:5" ht="15.75" x14ac:dyDescent="0.25">
      <c r="A93" s="6"/>
      <c r="B93" s="34"/>
      <c r="C93" s="35"/>
      <c r="D93" s="35"/>
      <c r="E93" s="6"/>
    </row>
    <row r="94" spans="1:5" ht="15.75" x14ac:dyDescent="0.25">
      <c r="A94" s="36" t="s">
        <v>47</v>
      </c>
      <c r="B94" s="37">
        <v>0</v>
      </c>
      <c r="C94" s="38">
        <v>0</v>
      </c>
      <c r="D94" s="39">
        <v>3500</v>
      </c>
      <c r="E94" s="6"/>
    </row>
    <row r="95" spans="1:5" ht="15.75" x14ac:dyDescent="0.25">
      <c r="A95" s="6"/>
      <c r="B95" s="34"/>
      <c r="C95" s="35"/>
      <c r="D95" s="35">
        <f>D94+C92</f>
        <v>73749.565985000008</v>
      </c>
      <c r="E95" s="6"/>
    </row>
    <row r="96" spans="1:5" ht="15.75" x14ac:dyDescent="0.25">
      <c r="A96" s="4" t="s">
        <v>38</v>
      </c>
      <c r="B96" s="34"/>
      <c r="C96" s="22"/>
      <c r="D96" s="22"/>
      <c r="E96" s="6"/>
    </row>
    <row r="97" spans="1:6" ht="14.25" customHeight="1" x14ac:dyDescent="0.2">
      <c r="A97" s="12" t="s">
        <v>77</v>
      </c>
      <c r="B97" s="40">
        <v>5000</v>
      </c>
      <c r="C97" s="41"/>
      <c r="D97" s="42"/>
      <c r="E97" s="6"/>
    </row>
    <row r="98" spans="1:6" ht="14.25" customHeight="1" x14ac:dyDescent="0.2">
      <c r="A98" s="12" t="s">
        <v>37</v>
      </c>
      <c r="B98" s="40">
        <v>180000</v>
      </c>
      <c r="C98" s="41"/>
      <c r="D98" s="42"/>
      <c r="E98" s="6"/>
    </row>
    <row r="99" spans="1:6" ht="14.25" customHeight="1" x14ac:dyDescent="0.2">
      <c r="A99" s="12" t="s">
        <v>50</v>
      </c>
      <c r="B99" s="40"/>
      <c r="C99" s="41"/>
      <c r="D99" s="42">
        <v>5000</v>
      </c>
      <c r="E99" s="6"/>
    </row>
    <row r="100" spans="1:6" ht="14.25" customHeight="1" x14ac:dyDescent="0.2">
      <c r="A100" s="12" t="s">
        <v>56</v>
      </c>
      <c r="B100" s="40"/>
      <c r="C100" s="41"/>
      <c r="D100" s="42">
        <v>125000</v>
      </c>
      <c r="E100" s="6"/>
    </row>
    <row r="101" spans="1:6" ht="14.25" customHeight="1" x14ac:dyDescent="0.2">
      <c r="A101" s="12" t="s">
        <v>64</v>
      </c>
      <c r="B101" s="40"/>
      <c r="C101" s="41"/>
      <c r="D101" s="42">
        <v>75000</v>
      </c>
      <c r="E101" s="6"/>
    </row>
    <row r="102" spans="1:6" ht="15" x14ac:dyDescent="0.2">
      <c r="A102" s="12" t="s">
        <v>64</v>
      </c>
      <c r="B102" s="40"/>
      <c r="C102" s="41">
        <v>50000</v>
      </c>
      <c r="D102" s="42"/>
      <c r="E102" s="6"/>
    </row>
    <row r="103" spans="1:6" ht="15" x14ac:dyDescent="0.2">
      <c r="A103" s="6"/>
      <c r="B103" s="5"/>
      <c r="C103" s="6"/>
      <c r="D103" s="6"/>
      <c r="E103" s="6"/>
    </row>
    <row r="104" spans="1:6" ht="15" x14ac:dyDescent="0.2">
      <c r="A104" s="6"/>
      <c r="B104" s="5"/>
      <c r="C104" s="6"/>
      <c r="D104" s="6"/>
      <c r="E104" s="6"/>
    </row>
    <row r="105" spans="1:6" ht="15" x14ac:dyDescent="0.2">
      <c r="A105" s="6"/>
      <c r="B105" s="5"/>
      <c r="C105" s="6"/>
      <c r="D105" s="6"/>
      <c r="E105" s="6"/>
    </row>
    <row r="107" spans="1:6" ht="15" x14ac:dyDescent="0.25">
      <c r="A107" s="3"/>
      <c r="B107" s="3"/>
      <c r="C107" s="3"/>
      <c r="D107" s="3"/>
      <c r="E107" s="3"/>
      <c r="F107" s="3"/>
    </row>
    <row r="108" spans="1:6" x14ac:dyDescent="0.2">
      <c r="A108" s="2"/>
      <c r="C108" s="2"/>
      <c r="D108" s="2"/>
      <c r="E108" s="2"/>
      <c r="F108" s="2"/>
    </row>
    <row r="109" spans="1:6" ht="15" x14ac:dyDescent="0.25">
      <c r="A109" s="3"/>
      <c r="C109" s="2"/>
      <c r="D109" s="2"/>
      <c r="E109" s="2"/>
      <c r="F109" s="2"/>
    </row>
    <row r="110" spans="1:6" x14ac:dyDescent="0.2">
      <c r="A110" s="2"/>
      <c r="C110" s="2"/>
      <c r="D110" s="2"/>
      <c r="E110" s="2"/>
      <c r="F110" s="2"/>
    </row>
  </sheetData>
  <mergeCells count="3">
    <mergeCell ref="C92:D92"/>
    <mergeCell ref="A2:D2"/>
    <mergeCell ref="A3:D3"/>
  </mergeCells>
  <phoneticPr fontId="0" type="noConversion"/>
  <pageMargins left="0.5" right="0.5" top="0.25" bottom="0.25" header="0.5" footer="0.5"/>
  <pageSetup paperSize="5" orientation="portrait" r:id="rId1"/>
  <headerFooter alignWithMargins="0">
    <oddHeader>&amp;C&amp;"Bell MT,Bold"&amp;KFF0000FINAL
APRIL 22, 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RM Park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dc:creator>
  <cp:lastModifiedBy>lmorhun</cp:lastModifiedBy>
  <cp:lastPrinted>2015-04-21T14:44:02Z</cp:lastPrinted>
  <dcterms:created xsi:type="dcterms:W3CDTF">2010-03-16T15:46:17Z</dcterms:created>
  <dcterms:modified xsi:type="dcterms:W3CDTF">2017-10-14T13:13:25Z</dcterms:modified>
</cp:coreProperties>
</file>